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6915A51-D76D-428A-8C1D-1C616FC5B7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30" i="2" s="1"/>
  <c r="E31" i="2" s="1"/>
  <c r="F21" i="2" s="1"/>
  <c r="D16" i="2"/>
  <c r="D13" i="2"/>
  <c r="D7" i="2" s="1"/>
  <c r="D11" i="2"/>
  <c r="D6" i="2"/>
  <c r="D8" i="2" l="1"/>
  <c r="D17" i="2"/>
  <c r="D14" i="2"/>
  <c r="D30" i="2" l="1"/>
</calcChain>
</file>

<file path=xl/sharedStrings.xml><?xml version="1.0" encoding="utf-8"?>
<sst xmlns="http://schemas.openxmlformats.org/spreadsheetml/2006/main" count="61" uniqueCount="61">
  <si>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</si>
  <si>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</si>
  <si>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</si>
  <si>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</si>
  <si>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</si>
  <si>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</si>
  <si>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</si>
  <si>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sutikrinant su informacija oficialiuose registruose)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</si>
  <si>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</si>
  <si>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</si>
  <si>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 - nurodomi keturi paskutiniai asmnes kodo skaičiai )</t>
    </r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</si>
  <si>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</si>
  <si>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</si>
  <si>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2024 m. .......... ..... d. įsakymas Nr. BR1-</t>
  </si>
  <si>
    <t>INFORMACIJA APIE VIETOS PROJEKTŲ PARAIŠKAS</t>
  </si>
  <si>
    <t>(sąrašas tęstinis, pildomas registruojant gautas paraiškas/atlikus atitinkamus administravimo žingsnius, teikiamas Agentūrai po kiekvieno kvietimo užregistravus paraiškas arba bet kuriuo metu pagal Agentūros paklausimą)</t>
  </si>
  <si>
    <t>Administravimo išlaidų suma</t>
  </si>
  <si>
    <t>FN proc.</t>
  </si>
  <si>
    <t>Ši dalis pildoma registruojant visas gautas paraiškas ir teikiamas visas ŽURNALAS su užregistuotomis paraiškomis per 2 d.d. pasibaigus kvietimui</t>
  </si>
  <si>
    <t>Paramos suma, skirta įgyvendinti VPS, Eur</t>
  </si>
  <si>
    <t xml:space="preserve">Mažiausia VPS biudžeto dalis, skiriama VPS vietos projektų įgyvendinimui, % </t>
  </si>
  <si>
    <t>Mažiausia galima paramos sum skiriama VPS vietos projektų įgyvendinimui,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</si>
  <si>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</si>
  <si>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</si>
  <si>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</si>
  <si>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Didžiausia gaima paramos suma skiriama VPS administravimo išlaidoms, Eur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</si>
  <si>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</si>
  <si>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</si>
  <si>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</si>
  <si>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</si>
  <si>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</si>
  <si>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</si>
  <si>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</si>
  <si>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</si>
  <si>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</si>
  <si>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</si>
  <si>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</si>
  <si>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</si>
  <si>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</si>
  <si>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</si>
  <si>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</si>
  <si>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</si>
  <si>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</si>
  <si>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</si>
  <si>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</si>
  <si>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Faktinė patvrtinto MP suma</t>
  </si>
  <si>
    <t>Avanso užskaitos pradžios data
suderinti su NMA</t>
  </si>
  <si>
    <t>planuojama po 4MP</t>
  </si>
  <si>
    <t>pildoma ir karto ir ne vėliau kaip per 1d.d. po atlikto administravimo žingsnio</t>
  </si>
  <si>
    <t>NMA paraiškos numeris</t>
  </si>
  <si>
    <t>VVG PAK data  (fizinė posėdžio data)</t>
  </si>
  <si>
    <t>VPS vykdytojos PAK sprendimo priėmimo data
 = 
Paraiškos perdavimo NMA data</t>
  </si>
  <si>
    <t>Paraiškos išregistravimo VVG data</t>
  </si>
  <si>
    <t>VVG rezervinio sąrašo galiojimo laikas</t>
  </si>
  <si>
    <t>TAURAGĖS RAJONO VIETOS VEIKLOS GRUPĖ</t>
  </si>
  <si>
    <t>2024-05-302024-05-30</t>
  </si>
  <si>
    <t>SP-TAUR-LEADER-07-1-1-2024</t>
  </si>
  <si>
    <t>Kaimo bendruomenė "Mažonų rytas"</t>
  </si>
  <si>
    <t>Mokykimės ir tobulėkime</t>
  </si>
  <si>
    <t xml:space="preserve"> </t>
  </si>
  <si>
    <t>Vietos projektų pareiškėjų ir vykdytojų mokymas, kompetencijų tobulinimas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</si>
</sst>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3" borderId="1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4" fontId="9" fillId="0" borderId="20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14" fontId="6" fillId="0" borderId="1" xfId="0" applyNumberFormat="1" applyFont="1" applyBorder="1"/>
    <xf numFmtId="0" fontId="6" fillId="7" borderId="1" xfId="0" applyFont="1" applyFill="1" applyBorder="1"/>
    <xf numFmtId="0" fontId="5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4" fontId="6" fillId="7" borderId="11" xfId="0" applyNumberFormat="1" applyFont="1" applyFill="1" applyBorder="1"/>
    <xf numFmtId="0" fontId="6" fillId="0" borderId="11" xfId="0" applyFont="1" applyBorder="1"/>
    <xf numFmtId="0" fontId="6" fillId="7" borderId="11" xfId="0" applyFont="1" applyFill="1" applyBorder="1"/>
    <xf numFmtId="0" fontId="6" fillId="0" borderId="12" xfId="0" applyFont="1" applyBorder="1"/>
    <xf numFmtId="0" fontId="6" fillId="0" borderId="13" xfId="0" applyFont="1" applyBorder="1"/>
    <xf numFmtId="4" fontId="6" fillId="0" borderId="13" xfId="0" applyNumberFormat="1" applyFont="1" applyBorder="1"/>
    <xf numFmtId="0" fontId="6" fillId="0" borderId="14" xfId="0" applyFont="1" applyBorder="1"/>
    <xf numFmtId="0" fontId="9" fillId="6" borderId="22" xfId="0" applyFont="1" applyFill="1" applyBorder="1" applyAlignment="1">
      <alignment horizontal="right" vertical="top" wrapText="1"/>
    </xf>
    <xf numFmtId="10" fontId="9" fillId="6" borderId="23" xfId="0" applyNumberFormat="1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4" fontId="9" fillId="6" borderId="25" xfId="0" applyNumberFormat="1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10" fontId="9" fillId="6" borderId="27" xfId="0" applyNumberFormat="1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10" fontId="9" fillId="0" borderId="29" xfId="0" applyNumberFormat="1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10" fontId="9" fillId="6" borderId="31" xfId="0" applyNumberFormat="1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4" fontId="9" fillId="6" borderId="33" xfId="0" applyNumberFormat="1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4" fontId="9" fillId="0" borderId="29" xfId="0" applyNumberFormat="1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6" xfId="0" applyBorder="1"/>
    <xf numFmtId="0" fontId="0" fillId="0" borderId="37" xfId="0" applyBorder="1"/>
    <xf numFmtId="0" fontId="1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" fontId="0" fillId="0" borderId="1" xfId="0" applyNumberFormat="1" applyBorder="1"/>
    <xf numFmtId="0" fontId="15" fillId="0" borderId="11" xfId="0" applyFont="1" applyBorder="1"/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8"/>
  <sheetViews>
    <sheetView tabSelected="1" topLeftCell="B4" workbookViewId="0">
      <selection activeCell="P18" sqref="P18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4" width="9.5703125" customWidth="1"/>
    <col min="5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19.140625" customWidth="1"/>
    <col min="13" max="13" width="11" customWidth="1"/>
    <col min="14" max="14" width="12.42578125" customWidth="1"/>
    <col min="15" max="15" width="10.5703125" customWidth="1"/>
    <col min="16" max="16" width="11.140625" customWidth="1"/>
    <col min="17" max="17" width="12.42578125" customWidth="1"/>
  </cols>
  <sheetData>
    <row r="2" spans="2:17" ht="62.25" customHeight="1" x14ac:dyDescent="0.25">
      <c r="I2" s="60" t="s">
        <v>0</v>
      </c>
      <c r="J2" s="60"/>
      <c r="K2" s="60"/>
      <c r="L2" s="7"/>
    </row>
    <row r="3" spans="2:17" ht="15.75" x14ac:dyDescent="0.25">
      <c r="K3" s="1" t="s">
        <v>1</v>
      </c>
      <c r="L3" s="1"/>
    </row>
    <row r="5" spans="2:17" ht="15.75" x14ac:dyDescent="0.25">
      <c r="E5" s="70"/>
      <c r="F5" s="70"/>
      <c r="G5" s="70"/>
      <c r="H5" s="70"/>
      <c r="I5" s="70"/>
      <c r="J5" s="70"/>
      <c r="K5" s="70"/>
      <c r="L5" s="8"/>
    </row>
    <row r="6" spans="2:17" x14ac:dyDescent="0.25">
      <c r="F6" s="2"/>
      <c r="G6" s="2"/>
      <c r="H6" s="2"/>
    </row>
    <row r="7" spans="2:17" x14ac:dyDescent="0.25">
      <c r="B7" s="61" t="s">
        <v>54</v>
      </c>
      <c r="C7" s="61"/>
      <c r="D7" s="61"/>
      <c r="E7" s="61"/>
      <c r="F7" s="61"/>
      <c r="G7" s="61"/>
      <c r="H7" s="61"/>
      <c r="I7" s="61"/>
      <c r="J7" s="61"/>
      <c r="K7" s="61"/>
      <c r="L7" s="57"/>
    </row>
    <row r="8" spans="2:17" x14ac:dyDescent="0.25">
      <c r="F8" s="2"/>
      <c r="G8" s="2"/>
      <c r="H8" s="2"/>
      <c r="K8" s="4" t="s">
        <v>2</v>
      </c>
      <c r="L8" s="4"/>
    </row>
    <row r="9" spans="2:17" ht="15.75" x14ac:dyDescent="0.25">
      <c r="F9" s="3" t="s">
        <v>14</v>
      </c>
      <c r="G9" s="3"/>
      <c r="H9" s="3"/>
    </row>
    <row r="10" spans="2:17" ht="15.75" thickBot="1" x14ac:dyDescent="0.3"/>
    <row r="11" spans="2:17" ht="15" customHeight="1" x14ac:dyDescent="0.25">
      <c r="B11" s="62" t="s">
        <v>5</v>
      </c>
      <c r="C11" s="64" t="s">
        <v>4</v>
      </c>
      <c r="D11" s="66" t="s">
        <v>9</v>
      </c>
      <c r="E11" s="68" t="s">
        <v>3</v>
      </c>
      <c r="F11" s="71" t="s">
        <v>6</v>
      </c>
      <c r="G11" s="71" t="s">
        <v>10</v>
      </c>
      <c r="H11" s="71" t="s">
        <v>12</v>
      </c>
      <c r="I11" s="71" t="s">
        <v>7</v>
      </c>
      <c r="J11" s="71" t="s">
        <v>8</v>
      </c>
      <c r="K11" s="79" t="s">
        <v>11</v>
      </c>
      <c r="L11" s="76" t="s">
        <v>49</v>
      </c>
      <c r="M11" s="83" t="s">
        <v>50</v>
      </c>
      <c r="N11" s="86" t="s">
        <v>51</v>
      </c>
      <c r="O11" s="86" t="s">
        <v>52</v>
      </c>
      <c r="P11" s="86" t="s">
        <v>53</v>
      </c>
      <c r="Q11" s="91" t="s">
        <v>16</v>
      </c>
    </row>
    <row r="12" spans="2:17" ht="163.5" customHeight="1" x14ac:dyDescent="0.25">
      <c r="B12" s="63"/>
      <c r="C12" s="65"/>
      <c r="D12" s="67"/>
      <c r="E12" s="69"/>
      <c r="F12" s="72"/>
      <c r="G12" s="72"/>
      <c r="H12" s="72"/>
      <c r="I12" s="72"/>
      <c r="J12" s="72"/>
      <c r="K12" s="80"/>
      <c r="L12" s="77"/>
      <c r="M12" s="84"/>
      <c r="N12" s="87"/>
      <c r="O12" s="87"/>
      <c r="P12" s="89"/>
      <c r="Q12" s="92"/>
    </row>
    <row r="13" spans="2:17" ht="15" customHeight="1" x14ac:dyDescent="0.25">
      <c r="B13" s="63"/>
      <c r="C13" s="65"/>
      <c r="D13" s="67"/>
      <c r="E13" s="69"/>
      <c r="F13" s="72"/>
      <c r="G13" s="72"/>
      <c r="H13" s="72"/>
      <c r="I13" s="72"/>
      <c r="J13" s="72"/>
      <c r="K13" s="80"/>
      <c r="L13" s="77"/>
      <c r="M13" s="84"/>
      <c r="N13" s="87"/>
      <c r="O13" s="87"/>
      <c r="P13" s="89"/>
      <c r="Q13" s="17" t="s">
        <v>17</v>
      </c>
    </row>
    <row r="14" spans="2:17" ht="15.75" customHeight="1" x14ac:dyDescent="0.25">
      <c r="B14" s="63"/>
      <c r="C14" s="65"/>
      <c r="D14" s="67"/>
      <c r="E14" s="69"/>
      <c r="F14" s="73"/>
      <c r="G14" s="73"/>
      <c r="H14" s="73"/>
      <c r="I14" s="73"/>
      <c r="J14" s="73"/>
      <c r="K14" s="81"/>
      <c r="L14" s="78"/>
      <c r="M14" s="85"/>
      <c r="N14" s="88"/>
      <c r="O14" s="88"/>
      <c r="P14" s="90"/>
      <c r="Q14" s="15">
        <v>24.97</v>
      </c>
    </row>
    <row r="15" spans="2:17" x14ac:dyDescent="0.25">
      <c r="B15" s="9">
        <v>1</v>
      </c>
      <c r="C15" s="5">
        <v>1</v>
      </c>
      <c r="D15" s="95" t="s">
        <v>55</v>
      </c>
      <c r="E15" s="94"/>
      <c r="F15" s="93" t="s">
        <v>56</v>
      </c>
      <c r="G15" s="93">
        <v>300058679</v>
      </c>
      <c r="H15" s="93" t="s">
        <v>57</v>
      </c>
      <c r="I15" s="6" t="s">
        <v>58</v>
      </c>
      <c r="J15" s="96">
        <v>24699.99</v>
      </c>
      <c r="K15" s="97" t="s">
        <v>60</v>
      </c>
      <c r="L15" s="58"/>
      <c r="M15" s="11"/>
      <c r="N15" s="6"/>
      <c r="O15" s="6"/>
      <c r="P15" s="6"/>
      <c r="Q15" s="10"/>
    </row>
    <row r="16" spans="2:17" x14ac:dyDescent="0.25">
      <c r="B16" s="9"/>
      <c r="C16" s="5"/>
      <c r="D16" s="5"/>
      <c r="E16" s="6"/>
      <c r="F16" s="6"/>
      <c r="G16" s="6"/>
      <c r="H16" s="6"/>
      <c r="I16" s="6" t="s">
        <v>59</v>
      </c>
      <c r="J16" s="6"/>
      <c r="K16" s="10"/>
      <c r="L16" s="58"/>
      <c r="M16" s="11"/>
      <c r="N16" s="6"/>
      <c r="O16" s="6"/>
      <c r="P16" s="6"/>
      <c r="Q16" s="10"/>
    </row>
    <row r="17" spans="2:17" x14ac:dyDescent="0.25">
      <c r="B17" s="9"/>
      <c r="C17" s="5"/>
      <c r="D17" s="5"/>
      <c r="E17" s="6"/>
      <c r="F17" s="6"/>
      <c r="G17" s="6"/>
      <c r="H17" s="6"/>
      <c r="I17" s="6"/>
      <c r="J17" s="6"/>
      <c r="K17" s="10"/>
      <c r="L17" s="58"/>
      <c r="M17" s="11"/>
      <c r="N17" s="6"/>
      <c r="O17" s="6"/>
      <c r="P17" s="6"/>
      <c r="Q17" s="10"/>
    </row>
    <row r="18" spans="2:17" x14ac:dyDescent="0.25">
      <c r="B18" s="11"/>
      <c r="C18" s="6"/>
      <c r="D18" s="6"/>
      <c r="E18" s="6"/>
      <c r="F18" s="6"/>
      <c r="G18" s="6"/>
      <c r="H18" s="6"/>
      <c r="I18" s="6"/>
      <c r="J18" s="6"/>
      <c r="K18" s="10"/>
      <c r="L18" s="58"/>
      <c r="M18" s="11"/>
      <c r="N18" s="6"/>
      <c r="O18" s="6"/>
      <c r="P18" s="6"/>
      <c r="Q18" s="10"/>
    </row>
    <row r="19" spans="2:17" x14ac:dyDescent="0.25">
      <c r="B19" s="11"/>
      <c r="C19" s="6"/>
      <c r="D19" s="6"/>
      <c r="E19" s="6"/>
      <c r="F19" s="6"/>
      <c r="G19" s="6"/>
      <c r="H19" s="6"/>
      <c r="I19" s="6"/>
      <c r="J19" s="6"/>
      <c r="K19" s="10"/>
      <c r="L19" s="58"/>
      <c r="M19" s="11"/>
      <c r="N19" s="6"/>
      <c r="O19" s="6"/>
      <c r="P19" s="6"/>
      <c r="Q19" s="10"/>
    </row>
    <row r="20" spans="2:17" x14ac:dyDescent="0.25">
      <c r="B20" s="11"/>
      <c r="C20" s="6"/>
      <c r="D20" s="6"/>
      <c r="E20" s="6"/>
      <c r="F20" s="6"/>
      <c r="G20" s="6"/>
      <c r="H20" s="6"/>
      <c r="I20" s="6"/>
      <c r="J20" s="6"/>
      <c r="K20" s="10"/>
      <c r="L20" s="58"/>
      <c r="M20" s="11"/>
      <c r="N20" s="6"/>
      <c r="O20" s="6"/>
      <c r="P20" s="6"/>
      <c r="Q20" s="10"/>
    </row>
    <row r="21" spans="2:17" x14ac:dyDescent="0.25">
      <c r="B21" s="11"/>
      <c r="C21" s="6"/>
      <c r="D21" s="6"/>
      <c r="E21" s="6"/>
      <c r="F21" s="6"/>
      <c r="G21" s="6"/>
      <c r="H21" s="6"/>
      <c r="I21" s="6"/>
      <c r="J21" s="6"/>
      <c r="K21" s="10"/>
      <c r="L21" s="58"/>
      <c r="M21" s="11"/>
      <c r="N21" s="6"/>
      <c r="O21" s="6"/>
      <c r="P21" s="6"/>
      <c r="Q21" s="10"/>
    </row>
    <row r="22" spans="2:17" x14ac:dyDescent="0.25">
      <c r="B22" s="11"/>
      <c r="C22" s="6"/>
      <c r="D22" s="6"/>
      <c r="E22" s="6"/>
      <c r="F22" s="6"/>
      <c r="G22" s="6"/>
      <c r="H22" s="6"/>
      <c r="I22" s="6"/>
      <c r="J22" s="6"/>
      <c r="K22" s="10"/>
      <c r="L22" s="58"/>
      <c r="M22" s="11"/>
      <c r="N22" s="6"/>
      <c r="O22" s="6"/>
      <c r="P22" s="6"/>
      <c r="Q22" s="10"/>
    </row>
    <row r="23" spans="2:17" ht="15.75" thickBot="1" x14ac:dyDescent="0.3">
      <c r="B23" s="12"/>
      <c r="C23" s="13"/>
      <c r="D23" s="13"/>
      <c r="E23" s="13"/>
      <c r="F23" s="13"/>
      <c r="G23" s="13"/>
      <c r="H23" s="13"/>
      <c r="I23" s="13"/>
      <c r="J23" s="13"/>
      <c r="K23" s="14"/>
      <c r="L23" s="59"/>
      <c r="M23" s="12"/>
      <c r="N23" s="13"/>
      <c r="O23" s="13"/>
      <c r="P23" s="13"/>
      <c r="Q23" s="14"/>
    </row>
    <row r="24" spans="2:17" ht="27.75" customHeight="1" x14ac:dyDescent="0.25">
      <c r="B24" s="75" t="s">
        <v>18</v>
      </c>
      <c r="C24" s="75"/>
      <c r="D24" s="75"/>
      <c r="E24" s="75"/>
      <c r="F24" s="75"/>
      <c r="G24" s="75"/>
      <c r="H24" s="75"/>
      <c r="I24" s="75"/>
      <c r="J24" s="75"/>
      <c r="K24" s="75"/>
      <c r="L24" s="16"/>
      <c r="M24" s="82" t="s">
        <v>48</v>
      </c>
      <c r="N24" s="82"/>
      <c r="O24" s="82"/>
      <c r="P24" s="82"/>
      <c r="Q24" s="82"/>
    </row>
    <row r="25" spans="2:17" ht="17.25" customHeight="1" x14ac:dyDescent="0.25">
      <c r="B25" s="74" t="s">
        <v>15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2:17" x14ac:dyDescent="0.25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8" spans="2:17" x14ac:dyDescent="0.25">
      <c r="K28" t="s">
        <v>13</v>
      </c>
    </row>
  </sheetData>
  <mergeCells count="22">
    <mergeCell ref="B25:Q26"/>
    <mergeCell ref="B24:K24"/>
    <mergeCell ref="L11:L14"/>
    <mergeCell ref="I11:I14"/>
    <mergeCell ref="J11:J14"/>
    <mergeCell ref="K11:K14"/>
    <mergeCell ref="M24:Q24"/>
    <mergeCell ref="M11:M14"/>
    <mergeCell ref="N11:N14"/>
    <mergeCell ref="O11:O14"/>
    <mergeCell ref="P11:P14"/>
    <mergeCell ref="Q11:Q12"/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3"/>
  <sheetViews>
    <sheetView topLeftCell="A4" workbookViewId="0">
      <selection activeCell="F29" sqref="F29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4" ht="15.75" thickBot="1" x14ac:dyDescent="0.3"/>
    <row r="3" spans="3:4" s="20" customFormat="1" ht="13.5" thickBot="1" x14ac:dyDescent="0.3">
      <c r="C3" s="18" t="s">
        <v>19</v>
      </c>
      <c r="D3" s="19">
        <v>1164692</v>
      </c>
    </row>
    <row r="4" spans="3:4" s="20" customFormat="1" ht="13.5" thickBot="1" x14ac:dyDescent="0.3">
      <c r="C4" s="21"/>
      <c r="D4" s="22"/>
    </row>
    <row r="5" spans="3:4" s="20" customFormat="1" ht="25.5" x14ac:dyDescent="0.25">
      <c r="C5" s="40" t="s">
        <v>20</v>
      </c>
      <c r="D5" s="41">
        <v>0.8</v>
      </c>
    </row>
    <row r="6" spans="3:4" s="20" customFormat="1" ht="25.5" x14ac:dyDescent="0.25">
      <c r="C6" s="42" t="s">
        <v>21</v>
      </c>
      <c r="D6" s="43">
        <f>D3*D5</f>
        <v>931753.60000000009</v>
      </c>
    </row>
    <row r="7" spans="3:4" s="20" customFormat="1" ht="25.5" x14ac:dyDescent="0.25">
      <c r="C7" s="42" t="s">
        <v>22</v>
      </c>
      <c r="D7" s="43">
        <f>D3-D12-D13</f>
        <v>931753.6</v>
      </c>
    </row>
    <row r="8" spans="3:4" s="20" customFormat="1" ht="26.25" thickBot="1" x14ac:dyDescent="0.3">
      <c r="C8" s="44" t="s">
        <v>23</v>
      </c>
      <c r="D8" s="45">
        <f>D7/D3</f>
        <v>0.79999999999999993</v>
      </c>
    </row>
    <row r="9" spans="3:4" s="20" customFormat="1" ht="4.5" customHeight="1" thickBot="1" x14ac:dyDescent="0.3">
      <c r="C9" s="46"/>
      <c r="D9" s="47"/>
    </row>
    <row r="10" spans="3:4" s="20" customFormat="1" ht="25.5" x14ac:dyDescent="0.25">
      <c r="C10" s="48" t="s">
        <v>24</v>
      </c>
      <c r="D10" s="49">
        <v>0.2</v>
      </c>
    </row>
    <row r="11" spans="3:4" s="20" customFormat="1" ht="25.5" x14ac:dyDescent="0.25">
      <c r="C11" s="42" t="s">
        <v>25</v>
      </c>
      <c r="D11" s="43">
        <f>D3*D10</f>
        <v>232938.40000000002</v>
      </c>
    </row>
    <row r="12" spans="3:4" s="20" customFormat="1" ht="25.5" x14ac:dyDescent="0.25">
      <c r="C12" s="42" t="s">
        <v>26</v>
      </c>
      <c r="D12" s="43">
        <v>232938.4</v>
      </c>
    </row>
    <row r="13" spans="3:4" s="20" customFormat="1" ht="25.5" x14ac:dyDescent="0.25">
      <c r="C13" s="50" t="s">
        <v>27</v>
      </c>
      <c r="D13" s="51">
        <f>E49</f>
        <v>0</v>
      </c>
    </row>
    <row r="14" spans="3:4" s="20" customFormat="1" ht="26.25" thickBot="1" x14ac:dyDescent="0.3">
      <c r="C14" s="44" t="s">
        <v>28</v>
      </c>
      <c r="D14" s="45">
        <f>(D12+D13)/D3</f>
        <v>0.19999999999999998</v>
      </c>
    </row>
    <row r="15" spans="3:4" s="20" customFormat="1" ht="4.5" customHeight="1" thickBot="1" x14ac:dyDescent="0.3">
      <c r="C15" s="52"/>
      <c r="D15" s="53"/>
    </row>
    <row r="16" spans="3:4" s="20" customFormat="1" ht="12.75" x14ac:dyDescent="0.25">
      <c r="C16" s="54" t="s">
        <v>29</v>
      </c>
      <c r="D16" s="49">
        <f>D10/D5</f>
        <v>0.25</v>
      </c>
    </row>
    <row r="17" spans="2:7" s="20" customFormat="1" ht="26.25" thickBot="1" x14ac:dyDescent="0.3">
      <c r="C17" s="44" t="s">
        <v>30</v>
      </c>
      <c r="D17" s="45">
        <f>D12/D7</f>
        <v>0.25</v>
      </c>
    </row>
    <row r="18" spans="2:7" s="20" customFormat="1" ht="13.5" thickBot="1" x14ac:dyDescent="0.3">
      <c r="C18" s="55"/>
      <c r="D18" s="56"/>
    </row>
    <row r="19" spans="2:7" ht="15.75" thickBot="1" x14ac:dyDescent="0.3"/>
    <row r="20" spans="2:7" ht="45" x14ac:dyDescent="0.25">
      <c r="B20" s="29"/>
      <c r="C20" s="30" t="s">
        <v>31</v>
      </c>
      <c r="D20" s="30" t="s">
        <v>32</v>
      </c>
      <c r="E20" s="30" t="s">
        <v>45</v>
      </c>
      <c r="F20" s="31" t="s">
        <v>46</v>
      </c>
    </row>
    <row r="21" spans="2:7" x14ac:dyDescent="0.25">
      <c r="B21" s="32" t="s">
        <v>37</v>
      </c>
      <c r="C21" s="25">
        <v>45306</v>
      </c>
      <c r="D21" s="24">
        <v>100000</v>
      </c>
      <c r="E21" s="26">
        <v>100000</v>
      </c>
      <c r="F21" s="33">
        <f>+E31-E21</f>
        <v>132938.4</v>
      </c>
      <c r="G21" s="28" t="s">
        <v>34</v>
      </c>
    </row>
    <row r="22" spans="2:7" x14ac:dyDescent="0.25">
      <c r="B22" s="32" t="s">
        <v>36</v>
      </c>
      <c r="C22" s="24"/>
      <c r="D22" s="24">
        <v>30000</v>
      </c>
      <c r="E22" s="24">
        <f>+SUM('Paraiškų žurnalas'!Q15:Q17)</f>
        <v>0</v>
      </c>
      <c r="F22" s="34"/>
    </row>
    <row r="23" spans="2:7" x14ac:dyDescent="0.25">
      <c r="B23" s="32" t="s">
        <v>38</v>
      </c>
      <c r="C23" s="24"/>
      <c r="D23" s="24">
        <v>30000</v>
      </c>
      <c r="E23" s="24"/>
      <c r="F23" s="34"/>
    </row>
    <row r="24" spans="2:7" x14ac:dyDescent="0.25">
      <c r="B24" s="32" t="s">
        <v>39</v>
      </c>
      <c r="C24" s="24"/>
      <c r="D24" s="24">
        <v>30000</v>
      </c>
      <c r="E24" s="24"/>
      <c r="F24" s="34"/>
    </row>
    <row r="25" spans="2:7" x14ac:dyDescent="0.25">
      <c r="B25" s="32" t="s">
        <v>40</v>
      </c>
      <c r="C25" s="24"/>
      <c r="D25" s="24">
        <v>30000</v>
      </c>
      <c r="E25" s="24"/>
      <c r="F25" s="10"/>
    </row>
    <row r="26" spans="2:7" x14ac:dyDescent="0.25">
      <c r="B26" s="32" t="s">
        <v>41</v>
      </c>
      <c r="C26" s="24"/>
      <c r="D26" s="24">
        <v>30000</v>
      </c>
      <c r="E26" s="24"/>
      <c r="F26" s="35" t="s">
        <v>47</v>
      </c>
    </row>
    <row r="27" spans="2:7" x14ac:dyDescent="0.25">
      <c r="B27" s="32" t="s">
        <v>42</v>
      </c>
      <c r="C27" s="24"/>
      <c r="D27" s="24">
        <v>30000</v>
      </c>
      <c r="E27" s="24"/>
      <c r="F27" s="34"/>
    </row>
    <row r="28" spans="2:7" x14ac:dyDescent="0.25">
      <c r="B28" s="32" t="s">
        <v>43</v>
      </c>
      <c r="C28" s="24"/>
      <c r="D28" s="24">
        <v>30000</v>
      </c>
      <c r="E28" s="24"/>
      <c r="F28" s="34"/>
    </row>
    <row r="29" spans="2:7" x14ac:dyDescent="0.25">
      <c r="B29" s="32" t="s">
        <v>44</v>
      </c>
      <c r="C29" s="24"/>
      <c r="D29" s="24">
        <v>22938.400000000001</v>
      </c>
      <c r="E29" s="24"/>
      <c r="F29" s="34"/>
    </row>
    <row r="30" spans="2:7" x14ac:dyDescent="0.25">
      <c r="B30" s="32"/>
      <c r="C30" s="24" t="s">
        <v>33</v>
      </c>
      <c r="D30" s="27">
        <f>+SUM(D22:D29)</f>
        <v>232938.4</v>
      </c>
      <c r="E30" s="27">
        <f>+SUM(E22:E29)</f>
        <v>0</v>
      </c>
      <c r="F30" s="34"/>
    </row>
    <row r="31" spans="2:7" ht="15.75" thickBot="1" x14ac:dyDescent="0.3">
      <c r="B31" s="36"/>
      <c r="C31" s="37" t="s">
        <v>35</v>
      </c>
      <c r="D31" s="37"/>
      <c r="E31" s="38">
        <f>+D12-E30</f>
        <v>232938.4</v>
      </c>
      <c r="F31" s="39"/>
    </row>
    <row r="33" spans="4:4" x14ac:dyDescent="0.25">
      <c r="D33" s="23"/>
    </row>
  </sheetData>
  <phoneticPr fontId="12" type="noConversion"/>
  <conditionalFormatting sqref="E31">
    <cfRule type="cellIs" dxfId="2" priority="4" operator="lessThan">
      <formula>$D$12</formula>
    </cfRule>
    <cfRule type="cellIs" dxfId="1" priority="5" operator="greaterThan">
      <formula>229192.9</formula>
    </cfRule>
  </conditionalFormatting>
  <conditionalFormatting sqref="F21">
    <cfRule type="cellIs" dxfId="0" priority="1" operator="lessThan">
      <formula>$E$21</formula>
    </cfRule>
  </conditionalFormatting>
  <pageMargins left="0.7" right="0.7" top="0.75" bottom="0.75" header="0.3" footer="0.3"/>
  <ignoredErrors>
    <ignoredError sqref="D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tvvg2 tvvg2</cp:lastModifiedBy>
  <dcterms:created xsi:type="dcterms:W3CDTF">2024-03-19T10:39:26Z</dcterms:created>
  <dcterms:modified xsi:type="dcterms:W3CDTF">2024-06-04T06:51:18Z</dcterms:modified>
</cp:coreProperties>
</file>