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435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7" i="1" l="1"/>
  <c r="G37" i="1" s="1"/>
  <c r="E28" i="1"/>
  <c r="G28" i="1" s="1"/>
  <c r="E19" i="1"/>
  <c r="G19" i="1" s="1"/>
  <c r="J19" i="1" l="1"/>
  <c r="N19" i="1"/>
  <c r="I19" i="1"/>
  <c r="M19" i="1"/>
  <c r="O19" i="1" s="1"/>
  <c r="E10" i="1"/>
  <c r="M37" i="1" l="1"/>
  <c r="I37" i="1"/>
  <c r="N37" i="1"/>
  <c r="J37" i="1"/>
  <c r="M28" i="1"/>
  <c r="I28" i="1"/>
  <c r="N28" i="1"/>
  <c r="J28" i="1"/>
  <c r="K19" i="1"/>
  <c r="L19" i="1" s="1"/>
  <c r="G10" i="1"/>
  <c r="H10" i="1" s="1"/>
  <c r="O37" i="1" l="1"/>
  <c r="O28" i="1"/>
  <c r="K37" i="1"/>
  <c r="L37" i="1" s="1"/>
  <c r="K28" i="1"/>
  <c r="L28" i="1" s="1"/>
  <c r="N10" i="1"/>
  <c r="M10" i="1"/>
  <c r="J10" i="1"/>
  <c r="I10" i="1"/>
  <c r="O10" i="1" l="1"/>
  <c r="K10" i="1"/>
  <c r="L10" i="1" s="1"/>
</calcChain>
</file>

<file path=xl/sharedStrings.xml><?xml version="1.0" encoding="utf-8"?>
<sst xmlns="http://schemas.openxmlformats.org/spreadsheetml/2006/main" count="86" uniqueCount="30">
  <si>
    <t>I</t>
  </si>
  <si>
    <t>A13</t>
  </si>
  <si>
    <t>Klasės dydis</t>
  </si>
  <si>
    <t>Koeficientas</t>
  </si>
  <si>
    <t>Bazinis darbo užmokestis</t>
  </si>
  <si>
    <t>Darbo užmokestis</t>
  </si>
  <si>
    <t>Priedas</t>
  </si>
  <si>
    <t xml:space="preserve"> %</t>
  </si>
  <si>
    <t>Suma</t>
  </si>
  <si>
    <t>GPM</t>
  </si>
  <si>
    <t>9% sodrai</t>
  </si>
  <si>
    <t>Iš viso išskaičiuota</t>
  </si>
  <si>
    <t>Darbo užmokestis "Į rankas"</t>
  </si>
  <si>
    <t>be klasės</t>
  </si>
  <si>
    <t>Priskaityta</t>
  </si>
  <si>
    <t>Išskaičiuota</t>
  </si>
  <si>
    <t>A12</t>
  </si>
  <si>
    <t>Darbo užmokestis VPS vadovui</t>
  </si>
  <si>
    <t>DARBO UŽMOKESČIO PASKAIČIAVIAMS VPS DARBUOTOJAMS PAGAL ŽŪM REKOMENDACIJAS</t>
  </si>
  <si>
    <t>Kategorija</t>
  </si>
  <si>
    <t>Soc. Draudimo mokestis 30,98 %</t>
  </si>
  <si>
    <t>0,2% įmoka  garantiniam fondui</t>
  </si>
  <si>
    <t>Iš viso darbdavio išlaidų</t>
  </si>
  <si>
    <t>Darbo užmokestis VPS buhalteriui</t>
  </si>
  <si>
    <t>Darbo užmokestis  VPS administratoriui</t>
  </si>
  <si>
    <t>Darbo užmokestis  VPS viešųjų ryšių specialistui</t>
  </si>
  <si>
    <t>Iš viso darbo užmokestis su priedu už 0,5 etato</t>
  </si>
  <si>
    <t>Iš viso darbo užmokestis su priedu (už 1,00 etato)</t>
  </si>
  <si>
    <t>Iš viso darbo užmokestis su priedu (už 0,5 etato)</t>
  </si>
  <si>
    <t>TAURAGĖS RAJONO VIETOS VEIKLOS GRUPĖ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</si>
</sst>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22" workbookViewId="0">
      <selection activeCell="Q9" sqref="Q9"/>
    </sheetView>
  </sheetViews>
  <sheetFormatPr defaultRowHeight="15" x14ac:dyDescent="0.25"/>
  <cols>
    <col min="1" max="1" width="10" customWidth="1"/>
    <col min="2" max="2" width="5.85546875" customWidth="1"/>
    <col min="6" max="6" width="5" customWidth="1"/>
    <col min="9" max="9" width="8.7109375" customWidth="1"/>
    <col min="13" max="13" width="10.28515625" customWidth="1"/>
    <col min="15" max="15" width="9.7109375" customWidth="1"/>
  </cols>
  <sheetData>
    <row r="1" spans="1:16" ht="15.75" x14ac:dyDescent="0.25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3" spans="1:16" ht="15.75" x14ac:dyDescent="0.25">
      <c r="A3" s="10" t="s">
        <v>18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5" spans="1:16" ht="15.75" x14ac:dyDescent="0.25">
      <c r="A5" s="10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7" spans="1:16" x14ac:dyDescent="0.25">
      <c r="A7" s="9" t="s">
        <v>2</v>
      </c>
      <c r="B7" s="11" t="s">
        <v>19</v>
      </c>
      <c r="C7" s="9" t="s">
        <v>3</v>
      </c>
      <c r="D7" s="14" t="s">
        <v>14</v>
      </c>
      <c r="E7" s="14"/>
      <c r="F7" s="14"/>
      <c r="G7" s="14"/>
      <c r="H7" s="14"/>
      <c r="I7" s="14" t="s">
        <v>15</v>
      </c>
      <c r="J7" s="14"/>
      <c r="K7" s="14"/>
      <c r="L7" s="9" t="s">
        <v>12</v>
      </c>
      <c r="M7" s="9" t="s">
        <v>20</v>
      </c>
      <c r="N7" s="9" t="s">
        <v>21</v>
      </c>
      <c r="O7" s="9" t="s">
        <v>22</v>
      </c>
      <c r="P7" s="15"/>
    </row>
    <row r="8" spans="1:16" ht="15" customHeight="1" x14ac:dyDescent="0.25">
      <c r="A8" s="9"/>
      <c r="B8" s="12"/>
      <c r="C8" s="9"/>
      <c r="D8" s="9" t="s">
        <v>4</v>
      </c>
      <c r="E8" s="9" t="s">
        <v>5</v>
      </c>
      <c r="F8" s="14" t="s">
        <v>6</v>
      </c>
      <c r="G8" s="14"/>
      <c r="H8" s="9" t="s">
        <v>27</v>
      </c>
      <c r="I8" s="9" t="s">
        <v>9</v>
      </c>
      <c r="J8" s="9" t="s">
        <v>10</v>
      </c>
      <c r="K8" s="9" t="s">
        <v>11</v>
      </c>
      <c r="L8" s="9"/>
      <c r="M8" s="9"/>
      <c r="N8" s="9"/>
      <c r="O8" s="9"/>
      <c r="P8" s="15"/>
    </row>
    <row r="9" spans="1:16" s="1" customFormat="1" ht="100.5" customHeight="1" x14ac:dyDescent="0.25">
      <c r="A9" s="9"/>
      <c r="B9" s="13"/>
      <c r="C9" s="9"/>
      <c r="D9" s="9"/>
      <c r="E9" s="9"/>
      <c r="F9" s="6" t="s">
        <v>7</v>
      </c>
      <c r="G9" s="6" t="s">
        <v>8</v>
      </c>
      <c r="H9" s="9"/>
      <c r="I9" s="9"/>
      <c r="J9" s="9"/>
      <c r="K9" s="9"/>
      <c r="L9" s="9"/>
      <c r="M9" s="9"/>
      <c r="N9" s="9"/>
      <c r="O9" s="9"/>
      <c r="P9" s="15"/>
    </row>
    <row r="10" spans="1:16" x14ac:dyDescent="0.25">
      <c r="A10" s="8" t="s">
        <v>0</v>
      </c>
      <c r="B10" s="4" t="s">
        <v>1</v>
      </c>
      <c r="C10" s="4">
        <v>6.3</v>
      </c>
      <c r="D10" s="3">
        <v>130.5</v>
      </c>
      <c r="E10" s="2">
        <f>SUM(C10*D10)</f>
        <v>822.15</v>
      </c>
      <c r="F10" s="2">
        <v>50</v>
      </c>
      <c r="G10" s="3">
        <f>SUM(E10*F10/100)</f>
        <v>411.07499999999999</v>
      </c>
      <c r="H10" s="3">
        <f>SUM(E10+G10)</f>
        <v>1233.2249999999999</v>
      </c>
      <c r="I10" s="3">
        <f>SUM(H10*0.15)</f>
        <v>184.98374999999999</v>
      </c>
      <c r="J10" s="3">
        <f>SUM(H10*0.09)</f>
        <v>110.99024999999999</v>
      </c>
      <c r="K10" s="3">
        <f>SUM(I10+J10)</f>
        <v>295.97399999999999</v>
      </c>
      <c r="L10" s="3">
        <f>SUM(H10-K10)</f>
        <v>937.25099999999998</v>
      </c>
      <c r="M10" s="5">
        <f>SUM(H10*30.98/100)</f>
        <v>382.05310500000002</v>
      </c>
      <c r="N10" s="5">
        <f>SUM(H10*0.2/100)</f>
        <v>2.46645</v>
      </c>
      <c r="O10" s="5">
        <f>SUM(H10+M10+N10)</f>
        <v>1617.7445549999998</v>
      </c>
    </row>
    <row r="14" spans="1:16" ht="15.75" x14ac:dyDescent="0.25">
      <c r="A14" s="10" t="s">
        <v>23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6" spans="1:16" x14ac:dyDescent="0.25">
      <c r="A16" s="9" t="s">
        <v>2</v>
      </c>
      <c r="B16" s="11" t="s">
        <v>19</v>
      </c>
      <c r="C16" s="9" t="s">
        <v>3</v>
      </c>
      <c r="D16" s="14" t="s">
        <v>14</v>
      </c>
      <c r="E16" s="14"/>
      <c r="F16" s="14"/>
      <c r="G16" s="14"/>
      <c r="H16" s="14"/>
      <c r="I16" s="14" t="s">
        <v>15</v>
      </c>
      <c r="J16" s="14"/>
      <c r="K16" s="14"/>
      <c r="L16" s="9" t="s">
        <v>12</v>
      </c>
      <c r="M16" s="9" t="s">
        <v>20</v>
      </c>
      <c r="N16" s="9" t="s">
        <v>21</v>
      </c>
      <c r="O16" s="9" t="s">
        <v>22</v>
      </c>
      <c r="P16" s="15"/>
    </row>
    <row r="17" spans="1:16" x14ac:dyDescent="0.25">
      <c r="A17" s="9"/>
      <c r="B17" s="12"/>
      <c r="C17" s="9"/>
      <c r="D17" s="9" t="s">
        <v>4</v>
      </c>
      <c r="E17" s="9" t="s">
        <v>5</v>
      </c>
      <c r="F17" s="14" t="s">
        <v>6</v>
      </c>
      <c r="G17" s="14"/>
      <c r="H17" s="9" t="s">
        <v>26</v>
      </c>
      <c r="I17" s="9" t="s">
        <v>9</v>
      </c>
      <c r="J17" s="9" t="s">
        <v>10</v>
      </c>
      <c r="K17" s="9" t="s">
        <v>11</v>
      </c>
      <c r="L17" s="9"/>
      <c r="M17" s="9"/>
      <c r="N17" s="9"/>
      <c r="O17" s="9"/>
      <c r="P17" s="15"/>
    </row>
    <row r="18" spans="1:16" ht="79.5" customHeight="1" x14ac:dyDescent="0.25">
      <c r="A18" s="9"/>
      <c r="B18" s="13"/>
      <c r="C18" s="9"/>
      <c r="D18" s="9"/>
      <c r="E18" s="9"/>
      <c r="F18" s="6" t="s">
        <v>7</v>
      </c>
      <c r="G18" s="6" t="s">
        <v>8</v>
      </c>
      <c r="H18" s="9"/>
      <c r="I18" s="9"/>
      <c r="J18" s="9"/>
      <c r="K18" s="9"/>
      <c r="L18" s="9"/>
      <c r="M18" s="9"/>
      <c r="N18" s="9"/>
      <c r="O18" s="9"/>
      <c r="P18" s="15"/>
    </row>
    <row r="19" spans="1:16" x14ac:dyDescent="0.25">
      <c r="A19" s="8" t="s">
        <v>0</v>
      </c>
      <c r="B19" s="4" t="s">
        <v>16</v>
      </c>
      <c r="C19" s="4">
        <v>5.7</v>
      </c>
      <c r="D19" s="3">
        <v>130.5</v>
      </c>
      <c r="E19" s="2">
        <f t="shared" ref="E19" si="0">SUM(C19*D19)</f>
        <v>743.85</v>
      </c>
      <c r="F19" s="2">
        <v>50</v>
      </c>
      <c r="G19" s="3">
        <f t="shared" ref="G19" si="1">SUM(E19*F19/100)</f>
        <v>371.92500000000001</v>
      </c>
      <c r="H19" s="3">
        <v>557.89</v>
      </c>
      <c r="I19" s="3">
        <f t="shared" ref="I19" si="2">SUM(H19*0.15)</f>
        <v>83.683499999999995</v>
      </c>
      <c r="J19" s="3">
        <f t="shared" ref="J19" si="3">SUM(H19*0.09)</f>
        <v>50.210099999999997</v>
      </c>
      <c r="K19" s="3">
        <f t="shared" ref="K19" si="4">SUM(I19+J19)</f>
        <v>133.89359999999999</v>
      </c>
      <c r="L19" s="3">
        <f t="shared" ref="L19" si="5">SUM(H19-K19)</f>
        <v>423.99639999999999</v>
      </c>
      <c r="M19" s="5">
        <f t="shared" ref="M19" si="6">SUM(H19*30.98/100)</f>
        <v>172.83432199999999</v>
      </c>
      <c r="N19" s="5">
        <f t="shared" ref="N19" si="7">SUM(H19*0.2/100)</f>
        <v>1.11578</v>
      </c>
      <c r="O19" s="5">
        <f t="shared" ref="O19" si="8">SUM(H19+M19+N19)</f>
        <v>731.840102</v>
      </c>
    </row>
    <row r="23" spans="1:16" ht="15.75" x14ac:dyDescent="0.25">
      <c r="A23" s="10" t="s">
        <v>24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5" spans="1:16" x14ac:dyDescent="0.25">
      <c r="A25" s="9" t="s">
        <v>2</v>
      </c>
      <c r="B25" s="11" t="s">
        <v>19</v>
      </c>
      <c r="C25" s="9" t="s">
        <v>3</v>
      </c>
      <c r="D25" s="14" t="s">
        <v>14</v>
      </c>
      <c r="E25" s="14"/>
      <c r="F25" s="14"/>
      <c r="G25" s="14"/>
      <c r="H25" s="14"/>
      <c r="I25" s="14" t="s">
        <v>15</v>
      </c>
      <c r="J25" s="14"/>
      <c r="K25" s="14"/>
      <c r="L25" s="9" t="s">
        <v>12</v>
      </c>
      <c r="M25" s="9" t="s">
        <v>20</v>
      </c>
      <c r="N25" s="9" t="s">
        <v>21</v>
      </c>
      <c r="O25" s="9" t="s">
        <v>22</v>
      </c>
      <c r="P25" s="15"/>
    </row>
    <row r="26" spans="1:16" x14ac:dyDescent="0.25">
      <c r="A26" s="9"/>
      <c r="B26" s="12"/>
      <c r="C26" s="9"/>
      <c r="D26" s="9" t="s">
        <v>4</v>
      </c>
      <c r="E26" s="9" t="s">
        <v>5</v>
      </c>
      <c r="F26" s="14" t="s">
        <v>6</v>
      </c>
      <c r="G26" s="14"/>
      <c r="H26" s="9" t="s">
        <v>28</v>
      </c>
      <c r="I26" s="9" t="s">
        <v>9</v>
      </c>
      <c r="J26" s="9" t="s">
        <v>10</v>
      </c>
      <c r="K26" s="9" t="s">
        <v>11</v>
      </c>
      <c r="L26" s="9"/>
      <c r="M26" s="9"/>
      <c r="N26" s="9"/>
      <c r="O26" s="9"/>
      <c r="P26" s="15"/>
    </row>
    <row r="27" spans="1:16" ht="96" customHeight="1" x14ac:dyDescent="0.25">
      <c r="A27" s="9"/>
      <c r="B27" s="13"/>
      <c r="C27" s="9"/>
      <c r="D27" s="9"/>
      <c r="E27" s="9"/>
      <c r="F27" s="7" t="s">
        <v>7</v>
      </c>
      <c r="G27" s="7" t="s">
        <v>8</v>
      </c>
      <c r="H27" s="9"/>
      <c r="I27" s="9"/>
      <c r="J27" s="9"/>
      <c r="K27" s="9"/>
      <c r="L27" s="9"/>
      <c r="M27" s="9"/>
      <c r="N27" s="9"/>
      <c r="O27" s="9"/>
      <c r="P27" s="15"/>
    </row>
    <row r="28" spans="1:16" x14ac:dyDescent="0.25">
      <c r="A28" s="2" t="s">
        <v>13</v>
      </c>
      <c r="B28" s="8" t="s">
        <v>16</v>
      </c>
      <c r="C28" s="8">
        <v>5.7</v>
      </c>
      <c r="D28" s="3">
        <v>130.5</v>
      </c>
      <c r="E28" s="2">
        <f t="shared" ref="E28" si="9">SUM(C28*D28)</f>
        <v>743.85</v>
      </c>
      <c r="F28" s="2">
        <v>0</v>
      </c>
      <c r="G28" s="2">
        <f t="shared" ref="G28" si="10">SUM(E28*F28/100)</f>
        <v>0</v>
      </c>
      <c r="H28" s="3">
        <v>371.93</v>
      </c>
      <c r="I28" s="3">
        <f t="shared" ref="I28" si="11">SUM(H28*0.15)</f>
        <v>55.789499999999997</v>
      </c>
      <c r="J28" s="3">
        <f t="shared" ref="J28" si="12">SUM(H28*0.09)</f>
        <v>33.473700000000001</v>
      </c>
      <c r="K28" s="3">
        <f t="shared" ref="K28" si="13">SUM(I28+J28)</f>
        <v>89.263199999999998</v>
      </c>
      <c r="L28" s="3">
        <f t="shared" ref="L28" si="14">SUM(H28-K28)</f>
        <v>282.66680000000002</v>
      </c>
      <c r="M28" s="5">
        <f t="shared" ref="M28" si="15">SUM(H28*30.98/100)</f>
        <v>115.22391400000001</v>
      </c>
      <c r="N28" s="5">
        <f t="shared" ref="N28" si="16">SUM(H28*0.2/100)</f>
        <v>0.74386000000000008</v>
      </c>
      <c r="O28" s="5">
        <f t="shared" ref="O28" si="17">SUM(H28+M28+N28)</f>
        <v>487.89777399999997</v>
      </c>
    </row>
    <row r="32" spans="1:16" ht="15.75" x14ac:dyDescent="0.25">
      <c r="A32" s="10" t="s">
        <v>25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4" spans="1:16" x14ac:dyDescent="0.25">
      <c r="A34" s="9" t="s">
        <v>2</v>
      </c>
      <c r="B34" s="11" t="s">
        <v>19</v>
      </c>
      <c r="C34" s="9" t="s">
        <v>3</v>
      </c>
      <c r="D34" s="14" t="s">
        <v>14</v>
      </c>
      <c r="E34" s="14"/>
      <c r="F34" s="14"/>
      <c r="G34" s="14"/>
      <c r="H34" s="14"/>
      <c r="I34" s="14" t="s">
        <v>15</v>
      </c>
      <c r="J34" s="14"/>
      <c r="K34" s="14"/>
      <c r="L34" s="9" t="s">
        <v>12</v>
      </c>
      <c r="M34" s="9" t="s">
        <v>20</v>
      </c>
      <c r="N34" s="9" t="s">
        <v>21</v>
      </c>
      <c r="O34" s="9" t="s">
        <v>22</v>
      </c>
      <c r="P34" s="15"/>
    </row>
    <row r="35" spans="1:16" x14ac:dyDescent="0.25">
      <c r="A35" s="9"/>
      <c r="B35" s="12"/>
      <c r="C35" s="9"/>
      <c r="D35" s="9" t="s">
        <v>4</v>
      </c>
      <c r="E35" s="9" t="s">
        <v>5</v>
      </c>
      <c r="F35" s="14" t="s">
        <v>6</v>
      </c>
      <c r="G35" s="14"/>
      <c r="H35" s="9" t="s">
        <v>28</v>
      </c>
      <c r="I35" s="9" t="s">
        <v>9</v>
      </c>
      <c r="J35" s="9" t="s">
        <v>10</v>
      </c>
      <c r="K35" s="9" t="s">
        <v>11</v>
      </c>
      <c r="L35" s="9"/>
      <c r="M35" s="9"/>
      <c r="N35" s="9"/>
      <c r="O35" s="9"/>
      <c r="P35" s="15"/>
    </row>
    <row r="36" spans="1:16" ht="99" customHeight="1" x14ac:dyDescent="0.25">
      <c r="A36" s="9"/>
      <c r="B36" s="13"/>
      <c r="C36" s="9"/>
      <c r="D36" s="9"/>
      <c r="E36" s="9"/>
      <c r="F36" s="7" t="s">
        <v>7</v>
      </c>
      <c r="G36" s="7" t="s">
        <v>8</v>
      </c>
      <c r="H36" s="9"/>
      <c r="I36" s="9"/>
      <c r="J36" s="9"/>
      <c r="K36" s="9"/>
      <c r="L36" s="9"/>
      <c r="M36" s="9"/>
      <c r="N36" s="9"/>
      <c r="O36" s="9"/>
      <c r="P36" s="15"/>
    </row>
    <row r="37" spans="1:16" x14ac:dyDescent="0.25">
      <c r="A37" s="2" t="s">
        <v>13</v>
      </c>
      <c r="B37" s="8" t="s">
        <v>16</v>
      </c>
      <c r="C37" s="8">
        <v>5.7</v>
      </c>
      <c r="D37" s="3">
        <v>130.5</v>
      </c>
      <c r="E37" s="2">
        <f t="shared" ref="E37" si="18">SUM(C37*D37)</f>
        <v>743.85</v>
      </c>
      <c r="F37" s="2">
        <v>0</v>
      </c>
      <c r="G37" s="2">
        <f t="shared" ref="G37" si="19">SUM(E37*F37/100)</f>
        <v>0</v>
      </c>
      <c r="H37" s="3">
        <v>371.93</v>
      </c>
      <c r="I37" s="3">
        <f t="shared" ref="I37" si="20">SUM(H37*0.15)</f>
        <v>55.789499999999997</v>
      </c>
      <c r="J37" s="3">
        <f t="shared" ref="J37" si="21">SUM(H37*0.09)</f>
        <v>33.473700000000001</v>
      </c>
      <c r="K37" s="3">
        <f t="shared" ref="K37" si="22">SUM(I37+J37)</f>
        <v>89.263199999999998</v>
      </c>
      <c r="L37" s="3">
        <f t="shared" ref="L37" si="23">SUM(H37-K37)</f>
        <v>282.66680000000002</v>
      </c>
      <c r="M37" s="5">
        <f t="shared" ref="M37" si="24">SUM(H37*30.98/100)</f>
        <v>115.22391400000001</v>
      </c>
      <c r="N37" s="5">
        <f t="shared" ref="N37" si="25">SUM(H37*0.2/100)</f>
        <v>0.74386000000000008</v>
      </c>
      <c r="O37" s="5">
        <f t="shared" ref="O37" si="26">SUM(H37+M37+N37)</f>
        <v>487.89777399999997</v>
      </c>
    </row>
  </sheetData>
  <mergeCells count="74">
    <mergeCell ref="A1:O1"/>
    <mergeCell ref="P16:P18"/>
    <mergeCell ref="P7:P9"/>
    <mergeCell ref="P25:P27"/>
    <mergeCell ref="P34:P36"/>
    <mergeCell ref="A3:O3"/>
    <mergeCell ref="A5:O5"/>
    <mergeCell ref="A14:O14"/>
    <mergeCell ref="A23:O23"/>
    <mergeCell ref="A32:O32"/>
    <mergeCell ref="M34:M36"/>
    <mergeCell ref="N34:N36"/>
    <mergeCell ref="O34:O36"/>
    <mergeCell ref="D35:D36"/>
    <mergeCell ref="E35:E36"/>
    <mergeCell ref="F35:G35"/>
    <mergeCell ref="H35:H36"/>
    <mergeCell ref="I35:I36"/>
    <mergeCell ref="J35:J36"/>
    <mergeCell ref="K35:K36"/>
    <mergeCell ref="A34:A36"/>
    <mergeCell ref="B34:B36"/>
    <mergeCell ref="C34:C36"/>
    <mergeCell ref="D34:H34"/>
    <mergeCell ref="I34:K34"/>
    <mergeCell ref="L34:L36"/>
    <mergeCell ref="M25:M27"/>
    <mergeCell ref="N25:N27"/>
    <mergeCell ref="O25:O27"/>
    <mergeCell ref="D26:D27"/>
    <mergeCell ref="E26:E27"/>
    <mergeCell ref="F26:G26"/>
    <mergeCell ref="H26:H27"/>
    <mergeCell ref="I26:I27"/>
    <mergeCell ref="J26:J27"/>
    <mergeCell ref="K26:K27"/>
    <mergeCell ref="A25:A27"/>
    <mergeCell ref="B25:B27"/>
    <mergeCell ref="C25:C27"/>
    <mergeCell ref="D25:H25"/>
    <mergeCell ref="I25:K25"/>
    <mergeCell ref="L25:L27"/>
    <mergeCell ref="F17:G17"/>
    <mergeCell ref="I7:K7"/>
    <mergeCell ref="A7:A9"/>
    <mergeCell ref="B7:B9"/>
    <mergeCell ref="C7:C9"/>
    <mergeCell ref="I8:I9"/>
    <mergeCell ref="J8:J9"/>
    <mergeCell ref="K8:K9"/>
    <mergeCell ref="F8:G8"/>
    <mergeCell ref="D8:D9"/>
    <mergeCell ref="D7:H7"/>
    <mergeCell ref="E8:E9"/>
    <mergeCell ref="H8:H9"/>
    <mergeCell ref="H17:H18"/>
    <mergeCell ref="I17:I18"/>
    <mergeCell ref="J17:J18"/>
    <mergeCell ref="K17:K18"/>
    <mergeCell ref="L7:L9"/>
    <mergeCell ref="A16:A18"/>
    <mergeCell ref="B16:B18"/>
    <mergeCell ref="C16:C18"/>
    <mergeCell ref="D16:H16"/>
    <mergeCell ref="I16:K16"/>
    <mergeCell ref="L16:L18"/>
    <mergeCell ref="D17:D18"/>
    <mergeCell ref="E17:E18"/>
    <mergeCell ref="M7:M9"/>
    <mergeCell ref="M16:M18"/>
    <mergeCell ref="N7:N9"/>
    <mergeCell ref="N16:N18"/>
    <mergeCell ref="O7:O9"/>
    <mergeCell ref="O16:O1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2016-01-26T11:06:32Z</dcterms:created>
  <dcterms:modified xsi:type="dcterms:W3CDTF">2016-10-17T12:19:52Z</dcterms:modified>
</cp:coreProperties>
</file>